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'Debiti'!$A$1:$AB$73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<sst xmlns="http://schemas.openxmlformats.org/spreadsheetml/2006/main" count="275" uniqueCount="138">
  <si>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</si>
  <si>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</si>
  <si>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</si>
  <si>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</si>
  <si>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</si>
  <si>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</si>
  <si>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</si>
  <si>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</si>
  <si>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</si>
  <si>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</si>
  <si>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</si>
  <si>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</si>
  <si>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</si>
  <si>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</si>
  <si>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</si>
  <si>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</si>
  <si>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</si>
  <si>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</si>
  <si>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</si>
  <si>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</si>
  <si>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</si>
  <si>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</si>
  <si>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</si>
  <si>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</si>
  <si>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</si>
  <si>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</si>
  <si>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</si>
  <si>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</si>
  <si>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</si>
  <si>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</si>
  <si>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</si>
  <si>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</si>
  <si>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</si>
  <si>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</si>
  <si>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</si>
  <si>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</si>
  <si>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</si>
  <si>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</si>
  <si>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</si>
  <si>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</si>
  <si>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</si>
  <si>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</si>
  <si>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</si>
  <si>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</si>
  <si>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</si>
  <si>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</si>
  <si>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</si>
  <si>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</si>
  <si>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</si>
  <si>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</si>
  <si>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</si>
  <si>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</si>
  <si>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</si>
  <si>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</si>
  <si>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</si>
  <si>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</si>
  <si>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</si>
  <si>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</si>
  <si>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</si>
  <si>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</si>
  <si>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</si>
  <si>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</si>
  <si>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</si>
  <si>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</si>
  <si>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</si>
  <si>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</si>
  <si>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</si>
  <si>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</si>
  <si>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</si>
  <si>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</si>
  <si>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</si>
  <si>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</si>
  <si>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</si>
  <si>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</si>
  <si>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</si>
  <si>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</si>
  <si>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</si>
  <si>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</si>
  <si>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</si>
  <si>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</si>
  <si>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</si>
  <si>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</si>
  <si>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</si>
  <si>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</si>
  <si>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</si>
  <si>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</si>
  <si>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</si>
  <si>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</si>
  <si>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</si>
  <si>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</si>
  <si>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</si>
  <si>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</si>
  <si>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</si>
  <si>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</si>
  <si>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</si>
  <si>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</si>
  <si>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</si>
  <si>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</si>
  <si>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</si>
  <si>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</si>
  <si>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</si>
  <si>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</si>
  <si>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</si>
  <si>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</si>
  <si>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</si>
  <si>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</si>
  <si>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</si>
  <si>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</si>
  <si>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</si>
  <si>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</si>
  <si>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</si>
  <si>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</si>
  <si>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Lagnasco</t>
  </si>
  <si>
    <t>Comunicazione dello Stock del Debito Commerciale al 31 Dicembre alla Data del 31/12/2021</t>
  </si>
  <si>
    <t>Vengono visualizzate tutte le Fatture SCADUTE E NON PAGATE al 31/12/2021</t>
  </si>
  <si>
    <t>Ammontare Complessivo dei Debiti (AL NETTO DELL'IVA SPLIT PAYMENT)</t>
  </si>
  <si>
    <t>31/12/2021</t>
  </si>
  <si>
    <t>22/PAS/2021</t>
  </si>
  <si>
    <t>29/04/2021</t>
  </si>
  <si>
    <t>SERVIZIO DI ASSISTENZA ALLA MENSA SCOLASTICA PER L'ANNO SCOLASTICO 2020/2021 - Mese di marzo 2021</t>
  </si>
  <si>
    <t>SI</t>
  </si>
  <si>
    <t>Z192E96E78</t>
  </si>
  <si>
    <t>30/04/2021</t>
  </si>
  <si>
    <t>COOPERATIVA SOCIALE "INSIEME A VOI"</t>
  </si>
  <si>
    <t>02321580041</t>
  </si>
  <si>
    <t/>
  </si>
  <si>
    <t>TECNICO MANUTENTIVO</t>
  </si>
  <si>
    <t>29/05/2021</t>
  </si>
  <si>
    <t>15/06/2021</t>
  </si>
  <si>
    <t>3007458</t>
  </si>
  <si>
    <t>19/05/2021</t>
  </si>
  <si>
    <t>FORNITURA DI GAS METANO DA RISCALDAMENTO PER IL SALONE E LA SALETTA COMUNALI - MESE DI APRILE 2021</t>
  </si>
  <si>
    <t>ZC02FF8AA0</t>
  </si>
  <si>
    <t>20/05/2021</t>
  </si>
  <si>
    <t>UNOGAS ENERGIA SPA</t>
  </si>
  <si>
    <t>01368720080</t>
  </si>
  <si>
    <t>15/07/2021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</si>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</sst>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3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2" t="s">
        <v>55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3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4" t="s">
        <v>13</v>
      </c>
      <c r="AB4" s="225"/>
      <c r="AC4" s="225"/>
      <c r="AD4" s="225"/>
      <c r="AE4" s="225"/>
      <c r="AF4" s="225"/>
      <c r="AG4" s="226"/>
      <c r="AH4" s="32">
        <v>30</v>
      </c>
    </row>
    <row r="5" spans="1:34" s="15" customFormat="1" ht="22.5" customHeight="1">
      <c r="A5" s="222" t="s">
        <v>14</v>
      </c>
      <c r="B5" s="223"/>
      <c r="C5" s="227"/>
      <c r="D5" s="222" t="s">
        <v>15</v>
      </c>
      <c r="E5" s="223"/>
      <c r="F5" s="223"/>
      <c r="G5" s="223"/>
      <c r="H5" s="227"/>
      <c r="I5" s="222" t="s">
        <v>16</v>
      </c>
      <c r="J5" s="223"/>
      <c r="K5" s="227"/>
      <c r="L5" s="222" t="s">
        <v>1</v>
      </c>
      <c r="M5" s="223"/>
      <c r="N5" s="223"/>
      <c r="O5" s="222" t="s">
        <v>17</v>
      </c>
      <c r="P5" s="227"/>
      <c r="Q5" s="222" t="s">
        <v>18</v>
      </c>
      <c r="R5" s="223"/>
      <c r="S5" s="223"/>
      <c r="T5" s="227"/>
      <c r="U5" s="222" t="s">
        <v>19</v>
      </c>
      <c r="V5" s="223"/>
      <c r="W5" s="223"/>
      <c r="X5" s="58" t="s">
        <v>47</v>
      </c>
      <c r="Y5" s="222" t="s">
        <v>20</v>
      </c>
      <c r="Z5" s="227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5"/>
      <c r="P3" s="235"/>
      <c r="Q3" s="235"/>
      <c r="R3" s="236"/>
    </row>
    <row r="4" spans="1:18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7" t="s">
        <v>13</v>
      </c>
      <c r="L5" s="238"/>
      <c r="M5" s="238"/>
      <c r="N5" s="238"/>
      <c r="O5" s="238"/>
      <c r="P5" s="238"/>
      <c r="Q5" s="23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4"/>
      <c r="AE4" s="251"/>
      <c r="AF4" s="251"/>
      <c r="AG4" s="251"/>
      <c r="AH4" s="252"/>
      <c r="AI4" s="245"/>
    </row>
    <row r="5" spans="1:35" s="90" customFormat="1" ht="22.5" customHeight="1">
      <c r="A5" s="228" t="s">
        <v>14</v>
      </c>
      <c r="B5" s="242"/>
      <c r="C5" s="243"/>
      <c r="D5" s="228" t="s">
        <v>15</v>
      </c>
      <c r="E5" s="242"/>
      <c r="F5" s="242"/>
      <c r="G5" s="242"/>
      <c r="H5" s="242"/>
      <c r="I5" s="242"/>
      <c r="J5" s="242"/>
      <c r="K5" s="243"/>
      <c r="L5" s="228" t="s">
        <v>16</v>
      </c>
      <c r="M5" s="242"/>
      <c r="N5" s="243"/>
      <c r="O5" s="228" t="s">
        <v>1</v>
      </c>
      <c r="P5" s="242"/>
      <c r="Q5" s="242"/>
      <c r="R5" s="228" t="s">
        <v>17</v>
      </c>
      <c r="S5" s="243"/>
      <c r="T5" s="228" t="s">
        <v>18</v>
      </c>
      <c r="U5" s="242"/>
      <c r="V5" s="242"/>
      <c r="W5" s="243"/>
      <c r="X5" s="228" t="s">
        <v>19</v>
      </c>
      <c r="Y5" s="242"/>
      <c r="Z5" s="242"/>
      <c r="AA5" s="103" t="s">
        <v>47</v>
      </c>
      <c r="AB5" s="228" t="s">
        <v>20</v>
      </c>
      <c r="AC5" s="243"/>
      <c r="AD5" s="228" t="s">
        <v>64</v>
      </c>
      <c r="AE5" s="244"/>
      <c r="AF5" s="244"/>
      <c r="AG5" s="244"/>
      <c r="AH5" s="244"/>
      <c r="AI5" s="24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56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6"/>
    </row>
    <row r="4" spans="1:15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62" customFormat="1" ht="22.5" customHeight="1">
      <c r="A5" s="233" t="s">
        <v>63</v>
      </c>
      <c r="B5" s="234"/>
      <c r="C5" s="234"/>
      <c r="D5" s="234"/>
      <c r="E5" s="234"/>
      <c r="F5" s="234"/>
      <c r="G5" s="234"/>
      <c r="H5" s="234"/>
      <c r="I5" s="234"/>
      <c r="J5" s="234"/>
      <c r="K5" s="253" t="s">
        <v>64</v>
      </c>
      <c r="L5" s="254"/>
      <c r="M5" s="254"/>
      <c r="N5" s="254"/>
      <c r="O5" s="25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75" t="s">
        <v>101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70" t="s">
        <v>100</v>
      </c>
      <c r="B5" s="271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56" t="s">
        <v>98</v>
      </c>
      <c r="O5" s="257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60" t="s">
        <v>97</v>
      </c>
      <c r="B7" s="279"/>
      <c r="C7" s="164">
        <f>Debiti!G6</f>
        <v>-174.75</v>
      </c>
      <c r="D7" s="162"/>
      <c r="E7" s="265" t="s">
        <v>111</v>
      </c>
      <c r="F7" s="266"/>
      <c r="G7" s="266"/>
      <c r="H7" s="97"/>
      <c r="I7" s="183"/>
      <c r="J7" s="182"/>
      <c r="K7" s="97"/>
      <c r="L7" s="173"/>
      <c r="M7" s="181"/>
      <c r="N7" s="256" t="s">
        <v>96</v>
      </c>
      <c r="O7" s="257"/>
      <c r="P7" s="257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72" t="s">
        <v>95</v>
      </c>
      <c r="B9" s="278"/>
      <c r="C9" s="174">
        <f>ElencoFatture!O6</f>
        <v>0</v>
      </c>
      <c r="D9" s="175"/>
      <c r="E9" s="272" t="s">
        <v>89</v>
      </c>
      <c r="F9" s="273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72" t="s">
        <v>93</v>
      </c>
      <c r="B10" s="273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72" t="s">
        <v>92</v>
      </c>
      <c r="B11" s="274"/>
      <c r="C11" s="174">
        <f>ElencoFatture!O8</f>
        <v>0</v>
      </c>
      <c r="D11" s="175"/>
      <c r="E11" s="272" t="s">
        <v>89</v>
      </c>
      <c r="F11" s="278"/>
      <c r="G11" s="174">
        <f>C11/100*5</f>
        <v>0</v>
      </c>
      <c r="H11" s="162"/>
      <c r="I11" s="264"/>
      <c r="J11" s="264"/>
      <c r="K11" s="97"/>
      <c r="L11" s="173"/>
      <c r="M11" s="160"/>
      <c r="N11" s="256" t="s">
        <v>91</v>
      </c>
      <c r="O11" s="257"/>
      <c r="P11" s="257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60" t="s">
        <v>90</v>
      </c>
      <c r="B13" s="261"/>
      <c r="C13" s="164">
        <f>C11</f>
        <v>0</v>
      </c>
      <c r="D13" s="172"/>
      <c r="E13" s="260" t="s">
        <v>89</v>
      </c>
      <c r="F13" s="261"/>
      <c r="G13" s="163">
        <f>C13/100*5</f>
        <v>0</v>
      </c>
      <c r="H13" s="162"/>
      <c r="I13" s="262" t="s">
        <v>88</v>
      </c>
      <c r="J13" s="263"/>
      <c r="L13" s="161" t="str">
        <f>IF(ROUND(C7,2)&lt;=ROUND(G13,2),"SI","NO")</f>
        <v>SI</v>
      </c>
      <c r="M13" s="160"/>
      <c r="N13" s="258" t="s">
        <v>87</v>
      </c>
      <c r="O13" s="259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60" t="s">
        <v>86</v>
      </c>
      <c r="B15" s="279"/>
      <c r="C15" s="164">
        <v>0</v>
      </c>
      <c r="D15" s="97"/>
      <c r="E15" s="260" t="s">
        <v>85</v>
      </c>
      <c r="F15" s="261"/>
      <c r="G15" s="163">
        <f>IF(OR(C15=0,C15="0,00"),0,C7/C15)</f>
        <v>0</v>
      </c>
      <c r="H15" s="162"/>
      <c r="I15" s="262" t="s">
        <v>84</v>
      </c>
      <c r="J15" s="263"/>
      <c r="L15" s="161" t="str">
        <f>IF(G15&lt;=0.9,"SI","NO")</f>
        <v>SI</v>
      </c>
      <c r="M15" s="160"/>
      <c r="N15" s="258" t="s">
        <v>83</v>
      </c>
      <c r="O15" s="25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1" t="s">
        <v>82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 ht="15">
      <c r="A19" s="282" t="s">
        <v>81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5">
      <c r="A20" s="280" t="s">
        <v>80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80" t="s">
        <v>78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1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6" t="s">
        <v>112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5" t="s">
        <v>113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6"/>
    </row>
    <row r="4" spans="1:28" s="90" customFormat="1" ht="22.5" customHeight="1">
      <c r="A4" s="207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0" t="s">
        <v>72</v>
      </c>
      <c r="B5" s="283"/>
      <c r="C5" s="283"/>
      <c r="D5" s="283"/>
      <c r="E5" s="283"/>
      <c r="F5" s="284"/>
      <c r="G5" s="148">
        <f>(G14)</f>
        <v>-225.09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0" t="s">
        <v>115</v>
      </c>
      <c r="B6" s="283"/>
      <c r="C6" s="283"/>
      <c r="D6" s="283"/>
      <c r="E6" s="283"/>
      <c r="F6" s="283"/>
      <c r="G6" s="208">
        <f>(J14)</f>
        <v>-174.75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42"/>
      <c r="C8" s="243"/>
      <c r="D8" s="228" t="s">
        <v>15</v>
      </c>
      <c r="E8" s="242"/>
      <c r="F8" s="242"/>
      <c r="G8" s="242"/>
      <c r="H8" s="242"/>
      <c r="I8" s="242"/>
      <c r="J8" s="242"/>
      <c r="K8" s="243"/>
      <c r="L8" s="228" t="s">
        <v>16</v>
      </c>
      <c r="M8" s="242"/>
      <c r="N8" s="243"/>
      <c r="O8" s="228" t="s">
        <v>1</v>
      </c>
      <c r="P8" s="242"/>
      <c r="Q8" s="242"/>
      <c r="R8" s="228" t="s">
        <v>17</v>
      </c>
      <c r="S8" s="243"/>
      <c r="T8" s="228" t="s">
        <v>18</v>
      </c>
      <c r="U8" s="242"/>
      <c r="V8" s="242"/>
      <c r="W8" s="243"/>
      <c r="X8" s="228" t="s">
        <v>19</v>
      </c>
      <c r="Y8" s="242"/>
      <c r="Z8" s="24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835</v>
      </c>
      <c r="C11" s="109" t="s">
        <v>116</v>
      </c>
      <c r="D11" s="209" t="s">
        <v>117</v>
      </c>
      <c r="E11" s="109" t="s">
        <v>118</v>
      </c>
      <c r="F11" s="111" t="s">
        <v>119</v>
      </c>
      <c r="G11" s="112">
        <v>71.66</v>
      </c>
      <c r="H11" s="112">
        <v>3.41</v>
      </c>
      <c r="I11" s="143" t="s">
        <v>120</v>
      </c>
      <c r="J11" s="112">
        <f>IF(I11="SI",G11-H11,G11)</f>
        <v>68.25</v>
      </c>
      <c r="K11" s="210" t="s">
        <v>121</v>
      </c>
      <c r="L11" s="108">
        <v>2021</v>
      </c>
      <c r="M11" s="108">
        <v>2490</v>
      </c>
      <c r="N11" s="109" t="s">
        <v>122</v>
      </c>
      <c r="O11" s="111" t="s">
        <v>123</v>
      </c>
      <c r="P11" s="109" t="s">
        <v>124</v>
      </c>
      <c r="Q11" s="109" t="s">
        <v>125</v>
      </c>
      <c r="R11" s="108">
        <v>2</v>
      </c>
      <c r="S11" s="111" t="s">
        <v>126</v>
      </c>
      <c r="T11" s="108">
        <v>1040503</v>
      </c>
      <c r="U11" s="108">
        <v>1900</v>
      </c>
      <c r="V11" s="108">
        <v>1363</v>
      </c>
      <c r="W11" s="108">
        <v>99</v>
      </c>
      <c r="X11" s="113">
        <v>2021</v>
      </c>
      <c r="Y11" s="113">
        <v>73</v>
      </c>
      <c r="Z11" s="113">
        <v>0</v>
      </c>
      <c r="AA11" s="114" t="s">
        <v>125</v>
      </c>
      <c r="AB11" s="109" t="s">
        <v>127</v>
      </c>
      <c r="AC11" s="107">
        <f>IF(O11=O10,0,1)</f>
        <v>1</v>
      </c>
    </row>
    <row r="12" spans="1:29" ht="15">
      <c r="A12" s="108">
        <v>2021</v>
      </c>
      <c r="B12" s="108">
        <v>313</v>
      </c>
      <c r="C12" s="109" t="s">
        <v>128</v>
      </c>
      <c r="D12" s="209" t="s">
        <v>129</v>
      </c>
      <c r="E12" s="109" t="s">
        <v>130</v>
      </c>
      <c r="F12" s="111" t="s">
        <v>131</v>
      </c>
      <c r="G12" s="112">
        <v>-296.75</v>
      </c>
      <c r="H12" s="112">
        <v>-53.75</v>
      </c>
      <c r="I12" s="143" t="s">
        <v>120</v>
      </c>
      <c r="J12" s="112">
        <f>IF(I12="SI",G12-H12,G12)</f>
        <v>-243</v>
      </c>
      <c r="K12" s="210" t="s">
        <v>132</v>
      </c>
      <c r="L12" s="108">
        <v>2021</v>
      </c>
      <c r="M12" s="108">
        <v>2854</v>
      </c>
      <c r="N12" s="109" t="s">
        <v>133</v>
      </c>
      <c r="O12" s="111" t="s">
        <v>134</v>
      </c>
      <c r="P12" s="109" t="s">
        <v>135</v>
      </c>
      <c r="Q12" s="109" t="s">
        <v>135</v>
      </c>
      <c r="R12" s="108">
        <v>2</v>
      </c>
      <c r="S12" s="111" t="s">
        <v>126</v>
      </c>
      <c r="T12" s="108">
        <v>1010503</v>
      </c>
      <c r="U12" s="108">
        <v>470</v>
      </c>
      <c r="V12" s="108">
        <v>1166</v>
      </c>
      <c r="W12" s="108">
        <v>2</v>
      </c>
      <c r="X12" s="113">
        <v>2021</v>
      </c>
      <c r="Y12" s="113">
        <v>85</v>
      </c>
      <c r="Z12" s="113">
        <v>0</v>
      </c>
      <c r="AA12" s="114" t="s">
        <v>125</v>
      </c>
      <c r="AB12" s="109" t="s">
        <v>136</v>
      </c>
      <c r="AC12" s="107">
        <f>IF(O12=O11,0,1)</f>
        <v>1</v>
      </c>
    </row>
    <row r="13" spans="1:28" ht="15">
      <c r="A13" s="108"/>
      <c r="B13" s="108"/>
      <c r="C13" s="109"/>
      <c r="D13" s="209"/>
      <c r="E13" s="109"/>
      <c r="F13" s="211"/>
      <c r="G13" s="212"/>
      <c r="H13" s="112"/>
      <c r="I13" s="143"/>
      <c r="J13" s="112"/>
      <c r="K13" s="210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9"/>
    </row>
    <row r="14" spans="1:28" ht="15">
      <c r="A14" s="108"/>
      <c r="B14" s="108"/>
      <c r="C14" s="109"/>
      <c r="D14" s="209"/>
      <c r="E14" s="109"/>
      <c r="F14" s="213" t="s">
        <v>137</v>
      </c>
      <c r="G14" s="214">
        <f>SUM(G11:G12)</f>
        <v>-225.09</v>
      </c>
      <c r="H14" s="215">
        <f>SUM(H11:H12)</f>
        <v>-50.34</v>
      </c>
      <c r="I14" s="143"/>
      <c r="J14" s="215">
        <f>SUM(J11:J12)</f>
        <v>-174.75</v>
      </c>
      <c r="K14" s="210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  <row r="18" spans="3:28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B18" s="107"/>
    </row>
    <row r="19" spans="3:28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52"/>
    </row>
    <row r="2" s="97" customFormat="1" ht="15" customHeight="1"/>
    <row r="3" spans="1:17" s="90" customFormat="1" ht="22.5" customHeight="1">
      <c r="A3" s="296" t="s">
        <v>110</v>
      </c>
      <c r="B3" s="296"/>
      <c r="C3" s="296"/>
      <c r="D3" s="296"/>
      <c r="E3" s="296"/>
      <c r="F3" s="296"/>
      <c r="G3" s="296"/>
      <c r="H3" s="296"/>
      <c r="I3" s="296"/>
      <c r="J3" s="297"/>
      <c r="K3" s="297"/>
      <c r="L3" s="297"/>
      <c r="M3" s="297"/>
      <c r="N3" s="297"/>
      <c r="O3" s="297"/>
      <c r="P3" s="297"/>
      <c r="Q3" s="151"/>
    </row>
    <row r="4" spans="1:17" s="90" customFormat="1" ht="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5"/>
      <c r="Q4" s="151"/>
    </row>
    <row r="5" spans="1:17" s="90" customFormat="1" ht="22.5" customHeight="1">
      <c r="A5" s="301" t="s">
        <v>109</v>
      </c>
      <c r="B5" s="301"/>
      <c r="C5" s="301"/>
      <c r="D5" s="301"/>
      <c r="E5" s="301"/>
      <c r="F5" s="301"/>
      <c r="G5" s="301"/>
      <c r="H5" s="301"/>
      <c r="I5" s="302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91" t="s">
        <v>95</v>
      </c>
      <c r="D6" s="292"/>
      <c r="E6" s="292"/>
      <c r="F6" s="292"/>
      <c r="G6" s="293"/>
      <c r="H6" s="199">
        <v>0</v>
      </c>
      <c r="I6" s="203"/>
      <c r="J6" s="289" t="s">
        <v>95</v>
      </c>
      <c r="K6" s="289"/>
      <c r="L6" s="289"/>
      <c r="M6" s="289"/>
      <c r="N6" s="290"/>
      <c r="O6" s="204">
        <v>0</v>
      </c>
      <c r="P6" s="203"/>
    </row>
    <row r="7" spans="3:16" s="90" customFormat="1" ht="22.5" customHeight="1">
      <c r="C7" s="291" t="s">
        <v>93</v>
      </c>
      <c r="D7" s="292"/>
      <c r="E7" s="292"/>
      <c r="F7" s="292"/>
      <c r="G7" s="200"/>
      <c r="H7" s="199">
        <v>0</v>
      </c>
      <c r="I7" s="201"/>
      <c r="J7" s="287" t="s">
        <v>93</v>
      </c>
      <c r="K7" s="287"/>
      <c r="L7" s="287"/>
      <c r="M7" s="287"/>
      <c r="N7" s="288"/>
      <c r="O7" s="202">
        <v>0</v>
      </c>
      <c r="P7" s="201"/>
    </row>
    <row r="8" spans="3:16" s="90" customFormat="1" ht="22.5" customHeight="1">
      <c r="C8" s="291" t="s">
        <v>92</v>
      </c>
      <c r="D8" s="292"/>
      <c r="E8" s="292"/>
      <c r="F8" s="292"/>
      <c r="G8" s="200"/>
      <c r="H8" s="199">
        <f>H6-H7</f>
        <v>0</v>
      </c>
      <c r="I8" s="197"/>
      <c r="J8" s="303" t="s">
        <v>92</v>
      </c>
      <c r="K8" s="303"/>
      <c r="L8" s="303"/>
      <c r="M8" s="303"/>
      <c r="N8" s="304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8" t="s">
        <v>107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300"/>
    </row>
    <row r="11" spans="1:16" s="90" customFormat="1" ht="22.5" customHeight="1">
      <c r="A11" s="228" t="s">
        <v>14</v>
      </c>
      <c r="B11" s="243"/>
      <c r="C11" s="228" t="s">
        <v>15</v>
      </c>
      <c r="D11" s="242"/>
      <c r="E11" s="242"/>
      <c r="F11" s="242"/>
      <c r="G11" s="242"/>
      <c r="H11" s="242"/>
      <c r="I11" s="243"/>
      <c r="J11" s="228" t="s">
        <v>1</v>
      </c>
      <c r="K11" s="243"/>
      <c r="L11" s="149"/>
      <c r="M11" s="228" t="s">
        <v>64</v>
      </c>
      <c r="N11" s="242"/>
      <c r="O11" s="242"/>
      <c r="P11" s="243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LagnascoGarnero</cp:lastModifiedBy>
  <cp:lastPrinted>2015-01-23T09:39:52Z</cp:lastPrinted>
  <dcterms:created xsi:type="dcterms:W3CDTF">1996-11-05T10:16:36Z</dcterms:created>
  <dcterms:modified xsi:type="dcterms:W3CDTF">2022-05-30T10:23:22Z</dcterms:modified>
  <cp:category/>
  <cp:version/>
  <cp:contentType/>
  <cp:contentStatus/>
</cp:coreProperties>
</file>